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\websiteFrongello\support\code\"/>
    </mc:Choice>
  </mc:AlternateContent>
  <bookViews>
    <workbookView xWindow="120" yWindow="45" windowWidth="22995" windowHeight="11820"/>
  </bookViews>
  <sheets>
    <sheet name="Linking" sheetId="1" r:id="rId1"/>
    <sheet name="Annualizing" sheetId="4" r:id="rId2"/>
  </sheets>
  <calcPr calcId="152511"/>
</workbook>
</file>

<file path=xl/calcChain.xml><?xml version="1.0" encoding="utf-8"?>
<calcChain xmlns="http://schemas.openxmlformats.org/spreadsheetml/2006/main">
  <c r="Q34" i="4" l="1"/>
  <c r="R34" i="4"/>
  <c r="N34" i="4"/>
  <c r="M34" i="4"/>
  <c r="O34" i="4" s="1"/>
  <c r="D14" i="4"/>
  <c r="D13" i="4"/>
  <c r="R12" i="4"/>
  <c r="Q12" i="4"/>
  <c r="N12" i="4"/>
  <c r="M12" i="4"/>
  <c r="J12" i="4"/>
  <c r="N13" i="4" s="1"/>
  <c r="I12" i="4"/>
  <c r="I13" i="4" s="1"/>
  <c r="D12" i="4"/>
  <c r="O12" i="4" l="1"/>
  <c r="T12" i="4" s="1"/>
  <c r="J13" i="4"/>
  <c r="J14" i="4" s="1"/>
  <c r="U12" i="4"/>
  <c r="M14" i="4"/>
  <c r="K13" i="4"/>
  <c r="I14" i="4"/>
  <c r="I20" i="4" s="1"/>
  <c r="M13" i="4"/>
  <c r="O13" i="4" s="1"/>
  <c r="K12" i="4"/>
  <c r="D25" i="1"/>
  <c r="D26" i="1"/>
  <c r="D27" i="1"/>
  <c r="Q25" i="1"/>
  <c r="R25" i="1"/>
  <c r="N25" i="1"/>
  <c r="M25" i="1"/>
  <c r="N15" i="4" l="1"/>
  <c r="J20" i="4"/>
  <c r="K20" i="4" s="1"/>
  <c r="K22" i="4" s="1"/>
  <c r="N14" i="4"/>
  <c r="O14" i="4" s="1"/>
  <c r="B36" i="4"/>
  <c r="B35" i="4"/>
  <c r="B34" i="4"/>
  <c r="X12" i="4"/>
  <c r="R13" i="4"/>
  <c r="U13" i="4" s="1"/>
  <c r="R14" i="4" s="1"/>
  <c r="K14" i="4"/>
  <c r="M15" i="4"/>
  <c r="W12" i="4"/>
  <c r="Y12" i="4" s="1"/>
  <c r="Q13" i="4"/>
  <c r="T13" i="4" s="1"/>
  <c r="O25" i="1"/>
  <c r="T25" i="1" s="1"/>
  <c r="W25" i="1" s="1"/>
  <c r="I25" i="1"/>
  <c r="I26" i="1" s="1"/>
  <c r="J25" i="1"/>
  <c r="U25" i="1"/>
  <c r="U14" i="4" l="1"/>
  <c r="O15" i="4"/>
  <c r="I34" i="4"/>
  <c r="C36" i="4"/>
  <c r="D36" i="4" s="1"/>
  <c r="C35" i="4"/>
  <c r="D35" i="4" s="1"/>
  <c r="C34" i="4"/>
  <c r="J34" i="4" s="1"/>
  <c r="W13" i="4"/>
  <c r="Q14" i="4"/>
  <c r="T14" i="4" s="1"/>
  <c r="W14" i="4" s="1"/>
  <c r="W20" i="4" s="1"/>
  <c r="X13" i="4"/>
  <c r="M27" i="1"/>
  <c r="I27" i="1"/>
  <c r="R26" i="1"/>
  <c r="X25" i="1"/>
  <c r="Q26" i="1"/>
  <c r="M26" i="1"/>
  <c r="J26" i="1"/>
  <c r="J27" i="1" s="1"/>
  <c r="N26" i="1"/>
  <c r="K25" i="1"/>
  <c r="O26" i="1" l="1"/>
  <c r="T26" i="1" s="1"/>
  <c r="I35" i="4"/>
  <c r="M35" i="4"/>
  <c r="K34" i="4"/>
  <c r="J35" i="4"/>
  <c r="N35" i="4"/>
  <c r="D34" i="4"/>
  <c r="F35" i="4"/>
  <c r="F36" i="4"/>
  <c r="F34" i="4"/>
  <c r="X14" i="4"/>
  <c r="X20" i="4" s="1"/>
  <c r="Y13" i="4"/>
  <c r="K27" i="1"/>
  <c r="M28" i="1"/>
  <c r="Y25" i="1"/>
  <c r="U26" i="1"/>
  <c r="R27" i="1" s="1"/>
  <c r="N27" i="1"/>
  <c r="O27" i="1" s="1"/>
  <c r="K26" i="1"/>
  <c r="O35" i="4" l="1"/>
  <c r="G35" i="4"/>
  <c r="G34" i="4"/>
  <c r="U34" i="4" s="1"/>
  <c r="R35" i="4" s="1"/>
  <c r="G36" i="4"/>
  <c r="N36" i="4"/>
  <c r="J36" i="4"/>
  <c r="N37" i="4" s="1"/>
  <c r="Y14" i="4"/>
  <c r="Y20" i="4" s="1"/>
  <c r="T34" i="4"/>
  <c r="I36" i="4"/>
  <c r="K35" i="4"/>
  <c r="M36" i="4"/>
  <c r="X34" i="4"/>
  <c r="U27" i="1"/>
  <c r="Q27" i="1"/>
  <c r="T27" i="1" s="1"/>
  <c r="W26" i="1"/>
  <c r="X26" i="1"/>
  <c r="N28" i="1"/>
  <c r="O28" i="1" s="1"/>
  <c r="O36" i="4" l="1"/>
  <c r="U35" i="4"/>
  <c r="W34" i="4"/>
  <c r="Q35" i="4"/>
  <c r="T35" i="4" s="1"/>
  <c r="Y34" i="4"/>
  <c r="K36" i="4"/>
  <c r="M37" i="4"/>
  <c r="O37" i="4" s="1"/>
  <c r="R36" i="4"/>
  <c r="X35" i="4"/>
  <c r="X27" i="1"/>
  <c r="W27" i="1"/>
  <c r="Y26" i="1"/>
  <c r="Y27" i="1" l="1"/>
  <c r="U36" i="4"/>
  <c r="X36" i="4" s="1"/>
  <c r="Q36" i="4"/>
  <c r="T36" i="4" s="1"/>
  <c r="W35" i="4"/>
  <c r="Y35" i="4"/>
  <c r="W36" i="4" l="1"/>
  <c r="Y36" i="4" s="1"/>
</calcChain>
</file>

<file path=xl/sharedStrings.xml><?xml version="1.0" encoding="utf-8"?>
<sst xmlns="http://schemas.openxmlformats.org/spreadsheetml/2006/main" count="95" uniqueCount="23">
  <si>
    <t>Period 1</t>
  </si>
  <si>
    <t>Period 2</t>
  </si>
  <si>
    <t>Period 3</t>
  </si>
  <si>
    <t>Portfolio</t>
  </si>
  <si>
    <t>Benchmark</t>
  </si>
  <si>
    <t>Difference</t>
  </si>
  <si>
    <t>Attribuite A</t>
  </si>
  <si>
    <t>Attribute B</t>
  </si>
  <si>
    <t>Cumulative Return</t>
  </si>
  <si>
    <t>Original Attributes</t>
  </si>
  <si>
    <t>Adjusted Attributes</t>
  </si>
  <si>
    <t>Period 0</t>
  </si>
  <si>
    <t>Return</t>
  </si>
  <si>
    <t>Cumulative Return through Prior Period</t>
  </si>
  <si>
    <t>Average</t>
  </si>
  <si>
    <t>Sum of Adjusted attributes through prior period</t>
  </si>
  <si>
    <t>Input</t>
  </si>
  <si>
    <t>Calculation</t>
  </si>
  <si>
    <t>Cumulative Adjusted Attributes</t>
  </si>
  <si>
    <t>Total</t>
  </si>
  <si>
    <t>Calc and Final Check</t>
  </si>
  <si>
    <t>Annualized</t>
  </si>
  <si>
    <t>ProRata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</si>
</sst>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%"/>
    <numFmt numFmtId="165" formatCode="0.000E+00"/>
    <numFmt numFmtId="166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57D3FF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4" fillId="4" borderId="1" xfId="3" applyNumberFormat="1" applyFont="1" applyFill="1" applyAlignment="1">
      <alignment horizontal="center"/>
    </xf>
    <xf numFmtId="164" fontId="4" fillId="5" borderId="1" xfId="3" applyNumberFormat="1" applyFont="1" applyFill="1" applyAlignment="1">
      <alignment horizontal="center"/>
    </xf>
    <xf numFmtId="164" fontId="4" fillId="2" borderId="1" xfId="2" applyNumberFormat="1" applyFont="1" applyAlignment="1">
      <alignment horizontal="center"/>
    </xf>
    <xf numFmtId="164" fontId="4" fillId="6" borderId="1" xfId="3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/>
    <xf numFmtId="164" fontId="4" fillId="7" borderId="1" xfId="3" applyNumberFormat="1" applyFont="1" applyFill="1" applyAlignment="1">
      <alignment horizontal="center"/>
    </xf>
    <xf numFmtId="166" fontId="4" fillId="4" borderId="1" xfId="3" applyNumberFormat="1" applyFont="1" applyFill="1" applyAlignment="1">
      <alignment horizontal="center"/>
    </xf>
    <xf numFmtId="166" fontId="4" fillId="5" borderId="1" xfId="3" applyNumberFormat="1" applyFont="1" applyFill="1" applyAlignment="1">
      <alignment horizontal="center"/>
    </xf>
    <xf numFmtId="166" fontId="0" fillId="0" borderId="0" xfId="0" applyNumberFormat="1"/>
    <xf numFmtId="166" fontId="4" fillId="6" borderId="1" xfId="3" applyNumberFormat="1" applyFont="1" applyFill="1" applyAlignment="1">
      <alignment horizontal="center"/>
    </xf>
    <xf numFmtId="166" fontId="0" fillId="0" borderId="0" xfId="0" applyNumberFormat="1" applyAlignment="1">
      <alignment horizontal="center"/>
    </xf>
    <xf numFmtId="166" fontId="4" fillId="7" borderId="1" xfId="3" applyNumberFormat="1" applyFont="1" applyFill="1" applyAlignment="1">
      <alignment horizontal="center"/>
    </xf>
    <xf numFmtId="166" fontId="4" fillId="8" borderId="1" xfId="3" applyNumberFormat="1" applyFont="1" applyFill="1" applyAlignment="1">
      <alignment horizontal="center"/>
    </xf>
    <xf numFmtId="10" fontId="5" fillId="2" borderId="2" xfId="2" applyNumberFormat="1" applyFont="1" applyBorder="1" applyAlignment="1">
      <alignment horizontal="center"/>
    </xf>
    <xf numFmtId="10" fontId="5" fillId="2" borderId="0" xfId="2" applyNumberFormat="1" applyFont="1" applyBorder="1" applyAlignment="1">
      <alignment horizontal="center"/>
    </xf>
    <xf numFmtId="10" fontId="5" fillId="4" borderId="2" xfId="3" applyNumberFormat="1" applyFont="1" applyFill="1" applyBorder="1" applyAlignment="1">
      <alignment horizontal="center"/>
    </xf>
    <xf numFmtId="10" fontId="5" fillId="4" borderId="0" xfId="3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0" fontId="5" fillId="5" borderId="2" xfId="3" applyNumberFormat="1" applyFont="1" applyFill="1" applyBorder="1" applyAlignment="1">
      <alignment horizontal="center"/>
    </xf>
    <xf numFmtId="10" fontId="5" fillId="5" borderId="0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0" applyNumberFormat="1" applyAlignment="1">
      <alignment horizontal="center" vertical="center" wrapText="1"/>
    </xf>
  </cellXfs>
  <cellStyles count="4">
    <cellStyle name="Calculation" xfId="3" builtinId="22"/>
    <cellStyle name="Input" xfId="2" builtinId="20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57D3FF"/>
      <color rgb="FF66FF66"/>
      <color rgb="FFFFFF99"/>
      <color rgb="FF99FF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576792</xdr:colOff>
      <xdr:row>2</xdr:row>
      <xdr:rowOff>6350</xdr:rowOff>
    </xdr:from>
    <xdr:to>
      <xdr:col>14</xdr:col>
      <xdr:colOff>2070144</xdr:colOff>
      <xdr:row>13</xdr:row>
      <xdr:rowOff>98425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87350"/>
          <a:ext cx="7070768" cy="2505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78316</xdr:colOff>
      <xdr:row>16</xdr:row>
      <xdr:rowOff>178858</xdr:rowOff>
    </xdr:from>
    <xdr:to>
      <xdr:col>12</xdr:col>
      <xdr:colOff>978670</xdr:colOff>
      <xdr:row>20</xdr:row>
      <xdr:rowOff>102659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8066" y="3226858"/>
          <a:ext cx="900354" cy="685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69851</xdr:colOff>
      <xdr:row>17</xdr:row>
      <xdr:rowOff>19050</xdr:rowOff>
    </xdr:from>
    <xdr:to>
      <xdr:col>13</xdr:col>
      <xdr:colOff>946757</xdr:colOff>
      <xdr:row>20</xdr:row>
      <xdr:rowOff>161926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8518" y="3257550"/>
          <a:ext cx="876906" cy="714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75878</xdr:colOff>
      <xdr:row>17</xdr:row>
      <xdr:rowOff>53909</xdr:rowOff>
    </xdr:from>
    <xdr:to>
      <xdr:col>14</xdr:col>
      <xdr:colOff>2038350</xdr:colOff>
      <xdr:row>20</xdr:row>
      <xdr:rowOff>85725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3803" y="3292409"/>
          <a:ext cx="1962472" cy="603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561975</xdr:colOff>
      <xdr:row>17</xdr:row>
      <xdr:rowOff>57150</xdr:rowOff>
    </xdr:from>
    <xdr:to>
      <xdr:col>20</xdr:col>
      <xdr:colOff>285751</xdr:colOff>
      <xdr:row>20</xdr:row>
      <xdr:rowOff>85725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0350" y="3295650"/>
          <a:ext cx="657225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514350</xdr:colOff>
      <xdr:row>16</xdr:row>
      <xdr:rowOff>85725</xdr:rowOff>
    </xdr:from>
    <xdr:to>
      <xdr:col>6</xdr:col>
      <xdr:colOff>285749</xdr:colOff>
      <xdr:row>21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133725"/>
          <a:ext cx="704850" cy="866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100542</xdr:colOff>
      <xdr:row>18</xdr:row>
      <xdr:rowOff>93134</xdr:rowOff>
    </xdr:from>
    <xdr:to>
      <xdr:col>3</xdr:col>
      <xdr:colOff>1037166</xdr:colOff>
      <xdr:row>20</xdr:row>
      <xdr:rowOff>157345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8959" y="3522134"/>
          <a:ext cx="936624" cy="4452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625422</xdr:colOff>
      <xdr:row>15</xdr:row>
      <xdr:rowOff>142875</xdr:rowOff>
    </xdr:from>
    <xdr:to>
      <xdr:col>17</xdr:col>
      <xdr:colOff>438149</xdr:colOff>
      <xdr:row>21</xdr:row>
      <xdr:rowOff>66675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5397" y="3000375"/>
          <a:ext cx="746177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169333</xdr:colOff>
      <xdr:row>17</xdr:row>
      <xdr:rowOff>161925</xdr:rowOff>
    </xdr:from>
    <xdr:to>
      <xdr:col>1</xdr:col>
      <xdr:colOff>657225</xdr:colOff>
      <xdr:row>21</xdr:row>
      <xdr:rowOff>53517</xdr:rowOff>
    </xdr:to>
    <xdr:pic>
      <xdr:nvPicPr>
        <xdr:cNvPr id="14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0" y="3717925"/>
          <a:ext cx="487892" cy="6535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122669</xdr:colOff>
      <xdr:row>18</xdr:row>
      <xdr:rowOff>0</xdr:rowOff>
    </xdr:from>
    <xdr:to>
      <xdr:col>2</xdr:col>
      <xdr:colOff>584488</xdr:colOff>
      <xdr:row>20</xdr:row>
      <xdr:rowOff>127000</xdr:rowOff>
    </xdr:to>
    <xdr:pic>
      <xdr:nvPicPr>
        <xdr:cNvPr id="16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2669" y="3746500"/>
          <a:ext cx="461819" cy="50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63500</xdr:colOff>
      <xdr:row>28</xdr:row>
      <xdr:rowOff>42332</xdr:rowOff>
    </xdr:from>
    <xdr:to>
      <xdr:col>6</xdr:col>
      <xdr:colOff>910167</xdr:colOff>
      <xdr:row>41</xdr:row>
      <xdr:rowOff>127000</xdr:rowOff>
    </xdr:to>
    <xdr:sp macro="" textlink="">
      <xdr:nvSpPr>
        <xdr:cNvPr id="17" name="TextBox 16"/>
        <xdr:cNvSpPr txBox="1"/>
      </xdr:nvSpPr>
      <xdr:spPr>
        <a:xfrm>
          <a:off x="3270250" y="5916082"/>
          <a:ext cx="1778000" cy="25611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rgbClr val="FF0000"/>
              </a:solidFill>
            </a:rPr>
            <a:t>Note: Original Attributes</a:t>
          </a:r>
          <a:r>
            <a:rPr lang="en-US" sz="1100" b="1" baseline="0">
              <a:solidFill>
                <a:srgbClr val="FF0000"/>
              </a:solidFill>
            </a:rPr>
            <a:t> in each period must sum to the difference in that period's return.  In other words, there must not be any unexplained residual.  </a:t>
          </a:r>
        </a:p>
        <a:p>
          <a:endParaRPr lang="en-US" sz="1100" b="1" baseline="0">
            <a:solidFill>
              <a:srgbClr val="FF0000"/>
            </a:solidFill>
          </a:endParaRPr>
        </a:p>
        <a:p>
          <a:r>
            <a:rPr lang="en-US" sz="1100" b="1" baseline="0">
              <a:solidFill>
                <a:srgbClr val="FF0000"/>
              </a:solidFill>
            </a:rPr>
            <a:t>As long as this condition is met, there can be as many single period attributes as desired and the linking is indifferent to how the single period attrbutes  were calculated.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16</xdr:row>
      <xdr:rowOff>84667</xdr:rowOff>
    </xdr:from>
    <xdr:to>
      <xdr:col>5</xdr:col>
      <xdr:colOff>709083</xdr:colOff>
      <xdr:row>19</xdr:row>
      <xdr:rowOff>127000</xdr:rowOff>
    </xdr:to>
    <xdr:sp macro="" textlink="">
      <xdr:nvSpPr>
        <xdr:cNvPr id="13" name="TextBox 12"/>
        <xdr:cNvSpPr txBox="1"/>
      </xdr:nvSpPr>
      <xdr:spPr>
        <a:xfrm>
          <a:off x="1799167" y="4053417"/>
          <a:ext cx="2243666" cy="613833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/>
            <a:t>Step 1: Annualize the Returns and</a:t>
          </a:r>
          <a:r>
            <a:rPr lang="en-US" sz="1100" b="1" baseline="0"/>
            <a:t> subtract to get a difference.</a:t>
          </a:r>
          <a:endParaRPr lang="en-US" sz="1100" b="1"/>
        </a:p>
      </xdr:txBody>
    </xdr:sp>
    <xdr:clientData/>
  </xdr:twoCellAnchor>
  <xdr:twoCellAnchor>
    <xdr:from>
      <xdr:col>5</xdr:col>
      <xdr:colOff>772583</xdr:colOff>
      <xdr:row>16</xdr:row>
      <xdr:rowOff>137583</xdr:rowOff>
    </xdr:from>
    <xdr:to>
      <xdr:col>9</xdr:col>
      <xdr:colOff>232833</xdr:colOff>
      <xdr:row>18</xdr:row>
      <xdr:rowOff>74083</xdr:rowOff>
    </xdr:to>
    <xdr:cxnSp macro="">
      <xdr:nvCxnSpPr>
        <xdr:cNvPr id="15" name="Straight Arrow Connector 14"/>
        <xdr:cNvCxnSpPr/>
      </xdr:nvCxnSpPr>
      <xdr:spPr>
        <a:xfrm>
          <a:off x="4106333" y="4106333"/>
          <a:ext cx="2243667" cy="317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</xdr:row>
      <xdr:rowOff>1</xdr:rowOff>
    </xdr:from>
    <xdr:to>
      <xdr:col>6</xdr:col>
      <xdr:colOff>814917</xdr:colOff>
      <xdr:row>25</xdr:row>
      <xdr:rowOff>63501</xdr:rowOff>
    </xdr:to>
    <xdr:sp macro="" textlink="">
      <xdr:nvSpPr>
        <xdr:cNvPr id="17" name="TextBox 16"/>
        <xdr:cNvSpPr txBox="1"/>
      </xdr:nvSpPr>
      <xdr:spPr>
        <a:xfrm>
          <a:off x="2370667" y="5302251"/>
          <a:ext cx="2952750" cy="444500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/>
            <a:t>Step 2: Divide</a:t>
          </a:r>
          <a:r>
            <a:rPr lang="en-US" sz="1100" b="1" baseline="0"/>
            <a:t> difference in annualized returns by the cumulative difference in returns.</a:t>
          </a:r>
          <a:endParaRPr lang="en-US" sz="1100" b="1"/>
        </a:p>
      </xdr:txBody>
    </xdr:sp>
    <xdr:clientData/>
  </xdr:twoCellAnchor>
  <xdr:twoCellAnchor>
    <xdr:from>
      <xdr:col>7</xdr:col>
      <xdr:colOff>0</xdr:colOff>
      <xdr:row>22</xdr:row>
      <xdr:rowOff>52918</xdr:rowOff>
    </xdr:from>
    <xdr:to>
      <xdr:col>10</xdr:col>
      <xdr:colOff>381000</xdr:colOff>
      <xdr:row>24</xdr:row>
      <xdr:rowOff>31750</xdr:rowOff>
    </xdr:to>
    <xdr:cxnSp macro="">
      <xdr:nvCxnSpPr>
        <xdr:cNvPr id="18" name="Straight Arrow Connector 17"/>
        <xdr:cNvCxnSpPr/>
      </xdr:nvCxnSpPr>
      <xdr:spPr>
        <a:xfrm flipV="1">
          <a:off x="5439833" y="5164668"/>
          <a:ext cx="2053167" cy="3598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412750</xdr:colOff>
      <xdr:row>19</xdr:row>
      <xdr:rowOff>10584</xdr:rowOff>
    </xdr:from>
    <xdr:to>
      <xdr:col>20</xdr:col>
      <xdr:colOff>0</xdr:colOff>
      <xdr:row>22</xdr:row>
      <xdr:rowOff>52918</xdr:rowOff>
    </xdr:to>
    <xdr:sp macro="" textlink="">
      <xdr:nvSpPr>
        <xdr:cNvPr id="21" name="TextBox 20"/>
        <xdr:cNvSpPr txBox="1"/>
      </xdr:nvSpPr>
      <xdr:spPr>
        <a:xfrm>
          <a:off x="12932833" y="4550834"/>
          <a:ext cx="2952750" cy="613834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/>
            <a:t>Step 3: Muliply cumulative</a:t>
          </a:r>
          <a:r>
            <a:rPr lang="en-US" sz="1100" b="1" baseline="0"/>
            <a:t> adjusted attributes by the prorata ratio from Step 2 to get annualized Attributes.</a:t>
          </a:r>
          <a:endParaRPr lang="en-US" sz="1100" b="1"/>
        </a:p>
      </xdr:txBody>
    </xdr:sp>
    <xdr:clientData/>
  </xdr:twoCellAnchor>
  <xdr:twoCellAnchor>
    <xdr:from>
      <xdr:col>20</xdr:col>
      <xdr:colOff>84667</xdr:colOff>
      <xdr:row>20</xdr:row>
      <xdr:rowOff>52917</xdr:rowOff>
    </xdr:from>
    <xdr:to>
      <xdr:col>21</xdr:col>
      <xdr:colOff>211666</xdr:colOff>
      <xdr:row>20</xdr:row>
      <xdr:rowOff>95250</xdr:rowOff>
    </xdr:to>
    <xdr:cxnSp macro="">
      <xdr:nvCxnSpPr>
        <xdr:cNvPr id="22" name="Straight Arrow Connector 21"/>
        <xdr:cNvCxnSpPr/>
      </xdr:nvCxnSpPr>
      <xdr:spPr>
        <a:xfrm flipV="1">
          <a:off x="15970250" y="4783667"/>
          <a:ext cx="1058333" cy="4233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306915</xdr:colOff>
      <xdr:row>21</xdr:row>
      <xdr:rowOff>137583</xdr:rowOff>
    </xdr:from>
    <xdr:to>
      <xdr:col>14</xdr:col>
      <xdr:colOff>1852082</xdr:colOff>
      <xdr:row>26</xdr:row>
      <xdr:rowOff>95250</xdr:rowOff>
    </xdr:to>
    <xdr:sp macro="" textlink="">
      <xdr:nvSpPr>
        <xdr:cNvPr id="24" name="TextBox 23"/>
        <xdr:cNvSpPr txBox="1"/>
      </xdr:nvSpPr>
      <xdr:spPr>
        <a:xfrm>
          <a:off x="8329082" y="5058833"/>
          <a:ext cx="3608917" cy="910167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100" b="1"/>
            <a:t>Step 4</a:t>
          </a:r>
          <a:r>
            <a:rPr lang="en-US" sz="1100" b="1" baseline="0"/>
            <a:t> (Optional Check):  Plug annualized returns and attributes calculated in purple back into your linking algorithm and confirm the totals agree to original totals.</a:t>
          </a:r>
          <a:endParaRPr lang="en-US" sz="1100" b="1"/>
        </a:p>
      </xdr:txBody>
    </xdr:sp>
    <xdr:clientData/>
  </xdr:twoCellAnchor>
  <xdr:twoCellAnchor>
    <xdr:from>
      <xdr:col>2</xdr:col>
      <xdr:colOff>444503</xdr:colOff>
      <xdr:row>25</xdr:row>
      <xdr:rowOff>0</xdr:rowOff>
    </xdr:from>
    <xdr:to>
      <xdr:col>9</xdr:col>
      <xdr:colOff>116417</xdr:colOff>
      <xdr:row>32</xdr:row>
      <xdr:rowOff>21167</xdr:rowOff>
    </xdr:to>
    <xdr:cxnSp macro="">
      <xdr:nvCxnSpPr>
        <xdr:cNvPr id="25" name="Straight Arrow Connector 24"/>
        <xdr:cNvCxnSpPr/>
      </xdr:nvCxnSpPr>
      <xdr:spPr>
        <a:xfrm flipH="1">
          <a:off x="2106086" y="5683250"/>
          <a:ext cx="4370914" cy="157691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148166</xdr:colOff>
      <xdr:row>23</xdr:row>
      <xdr:rowOff>21167</xdr:rowOff>
    </xdr:from>
    <xdr:to>
      <xdr:col>22</xdr:col>
      <xdr:colOff>529167</xdr:colOff>
      <xdr:row>30</xdr:row>
      <xdr:rowOff>402167</xdr:rowOff>
    </xdr:to>
    <xdr:cxnSp macro="">
      <xdr:nvCxnSpPr>
        <xdr:cNvPr id="33" name="Straight Arrow Connector 32"/>
        <xdr:cNvCxnSpPr/>
      </xdr:nvCxnSpPr>
      <xdr:spPr>
        <a:xfrm flipH="1">
          <a:off x="4656666" y="5323417"/>
          <a:ext cx="12922251" cy="1714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687917</xdr:colOff>
      <xdr:row>14</xdr:row>
      <xdr:rowOff>74083</xdr:rowOff>
    </xdr:from>
    <xdr:to>
      <xdr:col>11</xdr:col>
      <xdr:colOff>31752</xdr:colOff>
      <xdr:row>35</xdr:row>
      <xdr:rowOff>148167</xdr:rowOff>
    </xdr:to>
    <xdr:cxnSp macro="">
      <xdr:nvCxnSpPr>
        <xdr:cNvPr id="36" name="Straight Arrow Connector 35"/>
        <xdr:cNvCxnSpPr/>
      </xdr:nvCxnSpPr>
      <xdr:spPr>
        <a:xfrm flipH="1">
          <a:off x="7799917" y="3661833"/>
          <a:ext cx="95252" cy="429683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52916</xdr:colOff>
      <xdr:row>14</xdr:row>
      <xdr:rowOff>179917</xdr:rowOff>
    </xdr:from>
    <xdr:to>
      <xdr:col>24</xdr:col>
      <xdr:colOff>74084</xdr:colOff>
      <xdr:row>29</xdr:row>
      <xdr:rowOff>127000</xdr:rowOff>
    </xdr:to>
    <xdr:cxnSp macro="">
      <xdr:nvCxnSpPr>
        <xdr:cNvPr id="43" name="Straight Arrow Connector 42"/>
        <xdr:cNvCxnSpPr/>
      </xdr:nvCxnSpPr>
      <xdr:spPr>
        <a:xfrm>
          <a:off x="18637249" y="3767667"/>
          <a:ext cx="21168" cy="2804583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Y32"/>
  <sheetViews>
    <sheetView tabSelected="1" zoomScale="90" zoomScaleNormal="90" workbookViewId="0">
      <selection activeCell="K27" sqref="K27"/>
    </sheetView>
  </sheetViews>
  <sheetFormatPr defaultColWidth="11" defaultRowHeight="15" x14ac:dyDescent="0.25"/>
  <cols>
    <col min="1" max="1" width="8.42578125" customWidth="1"/>
    <col min="2" max="3" width="10.5703125" style="1" customWidth="1"/>
    <col min="4" max="4" width="15.85546875" style="1" customWidth="1"/>
    <col min="5" max="5" width="2.28515625" style="1" customWidth="1"/>
    <col min="6" max="7" width="14" customWidth="1"/>
    <col min="8" max="8" width="2.5703125" style="1" customWidth="1"/>
    <col min="9" max="11" width="11.28515625" style="1" customWidth="1"/>
    <col min="12" max="12" width="2.42578125" style="1" customWidth="1"/>
    <col min="13" max="13" width="16" style="1" customWidth="1"/>
    <col min="14" max="14" width="14.85546875" style="1" customWidth="1"/>
    <col min="15" max="15" width="32.28515625" style="1" customWidth="1"/>
    <col min="16" max="16" width="4.28515625" customWidth="1"/>
    <col min="17" max="17" width="14" customWidth="1"/>
    <col min="18" max="18" width="17" customWidth="1"/>
    <col min="19" max="19" width="5.5703125" customWidth="1"/>
    <col min="20" max="21" width="14" customWidth="1"/>
    <col min="22" max="22" width="3.42578125" customWidth="1"/>
    <col min="25" max="25" width="12.7109375" customWidth="1"/>
  </cols>
  <sheetData>
    <row r="5" spans="2:4" ht="23.25" x14ac:dyDescent="0.35">
      <c r="B5" s="21" t="s">
        <v>16</v>
      </c>
      <c r="C5" s="22"/>
      <c r="D5" s="22"/>
    </row>
    <row r="6" spans="2:4" ht="23.25" x14ac:dyDescent="0.35">
      <c r="B6" s="23" t="s">
        <v>17</v>
      </c>
      <c r="C6" s="24"/>
      <c r="D6" s="24"/>
    </row>
    <row r="7" spans="2:4" ht="23.25" x14ac:dyDescent="0.35">
      <c r="B7" s="26" t="s">
        <v>20</v>
      </c>
      <c r="C7" s="27"/>
      <c r="D7" s="27"/>
    </row>
    <row r="21" spans="1:25" x14ac:dyDescent="0.25">
      <c r="F21" s="28"/>
      <c r="G21" s="28"/>
      <c r="Q21" s="28"/>
      <c r="R21" s="28"/>
      <c r="T21" s="28"/>
      <c r="U21" s="28"/>
    </row>
    <row r="22" spans="1:25" s="6" customFormat="1" ht="32.25" customHeight="1" x14ac:dyDescent="0.25">
      <c r="B22" s="25" t="s">
        <v>12</v>
      </c>
      <c r="C22" s="25"/>
      <c r="D22" s="25"/>
      <c r="F22" s="25" t="s">
        <v>9</v>
      </c>
      <c r="G22" s="25"/>
      <c r="I22" s="25" t="s">
        <v>8</v>
      </c>
      <c r="J22" s="25"/>
      <c r="K22" s="25"/>
      <c r="M22" s="25" t="s">
        <v>13</v>
      </c>
      <c r="N22" s="25"/>
      <c r="O22" s="25"/>
      <c r="Q22" s="25" t="s">
        <v>15</v>
      </c>
      <c r="R22" s="25"/>
      <c r="T22" s="25" t="s">
        <v>10</v>
      </c>
      <c r="U22" s="25"/>
      <c r="W22" s="25" t="s">
        <v>18</v>
      </c>
      <c r="X22" s="25"/>
      <c r="Y22" s="25"/>
    </row>
    <row r="23" spans="1:25" x14ac:dyDescent="0.25">
      <c r="B23" s="1" t="s">
        <v>3</v>
      </c>
      <c r="C23" s="1" t="s">
        <v>4</v>
      </c>
      <c r="D23" s="1" t="s">
        <v>14</v>
      </c>
      <c r="F23" s="1" t="s">
        <v>6</v>
      </c>
      <c r="G23" s="1" t="s">
        <v>7</v>
      </c>
      <c r="I23" s="1" t="s">
        <v>3</v>
      </c>
      <c r="J23" s="1" t="s">
        <v>4</v>
      </c>
      <c r="K23" s="1" t="s">
        <v>5</v>
      </c>
      <c r="M23" s="1" t="s">
        <v>3</v>
      </c>
      <c r="N23" s="1" t="s">
        <v>4</v>
      </c>
      <c r="O23" s="1" t="s">
        <v>14</v>
      </c>
      <c r="Q23" s="1" t="s">
        <v>6</v>
      </c>
      <c r="R23" s="1" t="s">
        <v>7</v>
      </c>
      <c r="T23" s="1" t="s">
        <v>6</v>
      </c>
      <c r="U23" s="1" t="s">
        <v>7</v>
      </c>
      <c r="W23" s="1" t="s">
        <v>6</v>
      </c>
      <c r="X23" s="1" t="s">
        <v>7</v>
      </c>
      <c r="Y23" s="1" t="s">
        <v>19</v>
      </c>
    </row>
    <row r="24" spans="1:25" x14ac:dyDescent="0.25">
      <c r="A24" t="s">
        <v>11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N24" s="2"/>
      <c r="O24" s="3"/>
      <c r="T24" s="3"/>
      <c r="U24" s="3"/>
    </row>
    <row r="25" spans="1:25" x14ac:dyDescent="0.25">
      <c r="A25" t="s">
        <v>0</v>
      </c>
      <c r="B25" s="9">
        <v>0.15</v>
      </c>
      <c r="C25" s="9">
        <v>0.05</v>
      </c>
      <c r="D25" s="7">
        <f t="shared" ref="D25:D27" si="0">0.5*(B25+C25)</f>
        <v>0.1</v>
      </c>
      <c r="E25" s="3"/>
      <c r="F25" s="9">
        <v>0.04</v>
      </c>
      <c r="G25" s="9">
        <v>0.06</v>
      </c>
      <c r="H25" s="3"/>
      <c r="I25" s="7">
        <f t="shared" ref="I25:J27" si="1">(1+I24)*(1+B25)-1</f>
        <v>0.14999999999999991</v>
      </c>
      <c r="J25" s="7">
        <f t="shared" si="1"/>
        <v>5.0000000000000044E-2</v>
      </c>
      <c r="K25" s="8">
        <f t="shared" ref="K25:K26" si="2">I25-J25</f>
        <v>9.9999999999999867E-2</v>
      </c>
      <c r="L25" s="3"/>
      <c r="M25" s="7">
        <f>I24</f>
        <v>0</v>
      </c>
      <c r="N25" s="7">
        <f>J24</f>
        <v>0</v>
      </c>
      <c r="O25" s="7">
        <f>AVERAGE(M25:N25)</f>
        <v>0</v>
      </c>
      <c r="Q25" s="7">
        <f>SUM(T$24:T24)</f>
        <v>0</v>
      </c>
      <c r="R25" s="7">
        <f>SUM(U$24:U24)</f>
        <v>0</v>
      </c>
      <c r="T25" s="7">
        <f t="shared" ref="T25:U27" si="3">F25*(1+$O25)+$D25*Q25</f>
        <v>0.04</v>
      </c>
      <c r="U25" s="7">
        <f t="shared" si="3"/>
        <v>0.06</v>
      </c>
      <c r="W25" s="7">
        <f t="shared" ref="W25:X27" si="4">T25+W24</f>
        <v>0.04</v>
      </c>
      <c r="X25" s="7">
        <f t="shared" si="4"/>
        <v>0.06</v>
      </c>
      <c r="Y25" s="8">
        <f>+W25+X25</f>
        <v>0.1</v>
      </c>
    </row>
    <row r="26" spans="1:25" x14ac:dyDescent="0.25">
      <c r="A26" t="s">
        <v>1</v>
      </c>
      <c r="B26" s="9">
        <v>0.22</v>
      </c>
      <c r="C26" s="9">
        <v>0.1</v>
      </c>
      <c r="D26" s="7">
        <f t="shared" si="0"/>
        <v>0.16</v>
      </c>
      <c r="E26" s="3"/>
      <c r="F26" s="9">
        <v>0.03</v>
      </c>
      <c r="G26" s="9">
        <v>0.09</v>
      </c>
      <c r="H26" s="3"/>
      <c r="I26" s="7">
        <f t="shared" si="1"/>
        <v>0.4029999999999998</v>
      </c>
      <c r="J26" s="7">
        <f t="shared" si="1"/>
        <v>0.15500000000000025</v>
      </c>
      <c r="K26" s="8">
        <f t="shared" si="2"/>
        <v>0.24799999999999955</v>
      </c>
      <c r="L26" s="3"/>
      <c r="M26" s="7">
        <f t="shared" ref="M26:M28" si="5">I25</f>
        <v>0.14999999999999991</v>
      </c>
      <c r="N26" s="7">
        <f t="shared" ref="N26:N28" si="6">J25</f>
        <v>5.0000000000000044E-2</v>
      </c>
      <c r="O26" s="7">
        <f t="shared" ref="O26" si="7">AVERAGE(M26:N26)</f>
        <v>9.9999999999999978E-2</v>
      </c>
      <c r="Q26" s="7">
        <f>SUM(T$24:T25)</f>
        <v>0.04</v>
      </c>
      <c r="R26" s="7">
        <f>SUM(U$24:U25)</f>
        <v>0.06</v>
      </c>
      <c r="T26" s="7">
        <f t="shared" si="3"/>
        <v>3.9400000000000004E-2</v>
      </c>
      <c r="U26" s="7">
        <f t="shared" si="3"/>
        <v>0.1086</v>
      </c>
      <c r="W26" s="7">
        <f t="shared" si="4"/>
        <v>7.9399999999999998E-2</v>
      </c>
      <c r="X26" s="7">
        <f t="shared" si="4"/>
        <v>0.1686</v>
      </c>
      <c r="Y26" s="8">
        <f t="shared" ref="Y26" si="8">+W26+X26</f>
        <v>0.248</v>
      </c>
    </row>
    <row r="27" spans="1:25" x14ac:dyDescent="0.25">
      <c r="A27" t="s">
        <v>2</v>
      </c>
      <c r="B27" s="9">
        <v>-0.05</v>
      </c>
      <c r="C27" s="9">
        <v>0</v>
      </c>
      <c r="D27" s="7">
        <f t="shared" si="0"/>
        <v>-2.5000000000000001E-2</v>
      </c>
      <c r="E27" s="3"/>
      <c r="F27" s="9">
        <v>0.01</v>
      </c>
      <c r="G27" s="9">
        <v>-0.06</v>
      </c>
      <c r="H27" s="3"/>
      <c r="I27" s="7">
        <f t="shared" si="1"/>
        <v>0.33284999999999965</v>
      </c>
      <c r="J27" s="7">
        <f t="shared" si="1"/>
        <v>0.15500000000000025</v>
      </c>
      <c r="K27" s="8">
        <f>I27-J27</f>
        <v>0.1778499999999994</v>
      </c>
      <c r="L27" s="3"/>
      <c r="M27" s="7">
        <f t="shared" si="5"/>
        <v>0.4029999999999998</v>
      </c>
      <c r="N27" s="7">
        <f t="shared" si="6"/>
        <v>0.15500000000000025</v>
      </c>
      <c r="O27" s="7">
        <f>AVERAGE(M27:N27)</f>
        <v>0.27900000000000003</v>
      </c>
      <c r="Q27" s="7">
        <f>SUM(T$24:T26)</f>
        <v>7.9399999999999998E-2</v>
      </c>
      <c r="R27" s="7">
        <f>SUM(U$24:U26)</f>
        <v>0.1686</v>
      </c>
      <c r="T27" s="7">
        <f t="shared" si="3"/>
        <v>1.0804999999999999E-2</v>
      </c>
      <c r="U27" s="7">
        <f t="shared" si="3"/>
        <v>-8.0954999999999985E-2</v>
      </c>
      <c r="W27" s="7">
        <f t="shared" si="4"/>
        <v>9.0204999999999994E-2</v>
      </c>
      <c r="X27" s="7">
        <f t="shared" si="4"/>
        <v>8.7645000000000015E-2</v>
      </c>
      <c r="Y27" s="8">
        <f>+W27+X27</f>
        <v>0.17785000000000001</v>
      </c>
    </row>
    <row r="28" spans="1:25" x14ac:dyDescent="0.25">
      <c r="F28" s="1"/>
      <c r="G28" s="1"/>
      <c r="M28" s="7">
        <f t="shared" si="5"/>
        <v>0.33284999999999965</v>
      </c>
      <c r="N28" s="7">
        <f t="shared" si="6"/>
        <v>0.15500000000000025</v>
      </c>
      <c r="O28" s="7">
        <f>AVERAGE(M28:N28)</f>
        <v>0.24392499999999995</v>
      </c>
    </row>
    <row r="30" spans="1:25" x14ac:dyDescent="0.25">
      <c r="F30" s="5"/>
      <c r="G30" s="5"/>
    </row>
    <row r="31" spans="1:25" x14ac:dyDescent="0.25">
      <c r="F31" s="5"/>
      <c r="G31" s="5"/>
    </row>
    <row r="32" spans="1:25" x14ac:dyDescent="0.25">
      <c r="F32" s="5"/>
      <c r="G32" s="5"/>
    </row>
  </sheetData>
  <sortState ref="K35:R37">
    <sortCondition ref="K35:K37"/>
  </sortState>
  <mergeCells count="13">
    <mergeCell ref="B5:D5"/>
    <mergeCell ref="B6:D6"/>
    <mergeCell ref="W22:Y22"/>
    <mergeCell ref="B7:D7"/>
    <mergeCell ref="B22:D22"/>
    <mergeCell ref="F22:G22"/>
    <mergeCell ref="Q22:R22"/>
    <mergeCell ref="T22:U22"/>
    <mergeCell ref="I22:K22"/>
    <mergeCell ref="Q21:R21"/>
    <mergeCell ref="F21:G21"/>
    <mergeCell ref="T21:U21"/>
    <mergeCell ref="M22:O2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1"/>
  <sheetViews>
    <sheetView zoomScale="90" zoomScaleNormal="90" workbookViewId="0">
      <selection activeCell="Q24" sqref="Q24"/>
    </sheetView>
  </sheetViews>
  <sheetFormatPr defaultColWidth="11" defaultRowHeight="15" x14ac:dyDescent="0.25"/>
  <cols>
    <col min="1" max="1" width="10.5703125" customWidth="1"/>
    <col min="2" max="3" width="10.5703125" style="4" customWidth="1"/>
    <col min="4" max="4" width="15.85546875" style="4" customWidth="1"/>
    <col min="5" max="5" width="2.28515625" style="4" customWidth="1"/>
    <col min="6" max="7" width="14" customWidth="1"/>
    <col min="8" max="8" width="2.5703125" style="4" customWidth="1"/>
    <col min="9" max="11" width="11.28515625" style="4" customWidth="1"/>
    <col min="12" max="12" width="2.42578125" style="4" customWidth="1"/>
    <col min="13" max="13" width="16" style="4" customWidth="1"/>
    <col min="14" max="14" width="14.85546875" style="4" customWidth="1"/>
    <col min="15" max="15" width="32.28515625" style="4" customWidth="1"/>
    <col min="16" max="16" width="4.28515625" customWidth="1"/>
    <col min="17" max="17" width="14" customWidth="1"/>
    <col min="18" max="18" width="17" customWidth="1"/>
    <col min="19" max="19" width="5.5703125" customWidth="1"/>
    <col min="20" max="21" width="14" customWidth="1"/>
    <col min="22" max="22" width="3.42578125" customWidth="1"/>
    <col min="23" max="25" width="13.28515625" customWidth="1"/>
  </cols>
  <sheetData>
    <row r="3" spans="1:25" s="4" customFormat="1" ht="23.25" x14ac:dyDescent="0.35">
      <c r="A3"/>
      <c r="B3" s="21" t="s">
        <v>16</v>
      </c>
      <c r="C3" s="22"/>
      <c r="D3" s="22"/>
      <c r="F3"/>
      <c r="G3"/>
      <c r="P3"/>
      <c r="Q3"/>
      <c r="R3"/>
      <c r="S3"/>
      <c r="T3"/>
      <c r="U3"/>
      <c r="V3"/>
      <c r="W3"/>
      <c r="X3"/>
      <c r="Y3"/>
    </row>
    <row r="4" spans="1:25" s="4" customFormat="1" ht="23.25" x14ac:dyDescent="0.35">
      <c r="A4"/>
      <c r="B4" s="23" t="s">
        <v>17</v>
      </c>
      <c r="C4" s="24"/>
      <c r="D4" s="24"/>
      <c r="F4"/>
      <c r="G4"/>
      <c r="P4"/>
      <c r="Q4"/>
      <c r="R4"/>
      <c r="S4"/>
      <c r="T4"/>
      <c r="U4"/>
      <c r="V4"/>
      <c r="W4"/>
      <c r="X4"/>
      <c r="Y4"/>
    </row>
    <row r="5" spans="1:25" s="4" customFormat="1" ht="23.25" x14ac:dyDescent="0.35">
      <c r="A5"/>
      <c r="B5" s="26" t="s">
        <v>20</v>
      </c>
      <c r="C5" s="27"/>
      <c r="D5" s="27"/>
      <c r="F5"/>
      <c r="G5"/>
      <c r="P5"/>
      <c r="Q5"/>
      <c r="R5"/>
      <c r="S5"/>
      <c r="T5"/>
      <c r="U5"/>
      <c r="V5"/>
      <c r="W5"/>
      <c r="X5"/>
      <c r="Y5"/>
    </row>
    <row r="8" spans="1:25" x14ac:dyDescent="0.25">
      <c r="F8" s="28"/>
      <c r="G8" s="28"/>
      <c r="Q8" s="28"/>
      <c r="R8" s="28"/>
      <c r="T8" s="28"/>
      <c r="U8" s="28"/>
    </row>
    <row r="9" spans="1:25" s="6" customFormat="1" ht="32.25" customHeight="1" x14ac:dyDescent="0.25">
      <c r="B9" s="25" t="s">
        <v>12</v>
      </c>
      <c r="C9" s="25"/>
      <c r="D9" s="25"/>
      <c r="F9" s="25" t="s">
        <v>9</v>
      </c>
      <c r="G9" s="25"/>
      <c r="I9" s="25" t="s">
        <v>8</v>
      </c>
      <c r="J9" s="25"/>
      <c r="K9" s="25"/>
      <c r="M9" s="25" t="s">
        <v>13</v>
      </c>
      <c r="N9" s="25"/>
      <c r="O9" s="25"/>
      <c r="Q9" s="25" t="s">
        <v>15</v>
      </c>
      <c r="R9" s="25"/>
      <c r="T9" s="25" t="s">
        <v>10</v>
      </c>
      <c r="U9" s="25"/>
      <c r="W9" s="25" t="s">
        <v>18</v>
      </c>
      <c r="X9" s="25"/>
      <c r="Y9" s="25"/>
    </row>
    <row r="10" spans="1:25" x14ac:dyDescent="0.25">
      <c r="B10" s="4" t="s">
        <v>3</v>
      </c>
      <c r="C10" s="4" t="s">
        <v>4</v>
      </c>
      <c r="D10" s="4" t="s">
        <v>14</v>
      </c>
      <c r="F10" s="4" t="s">
        <v>6</v>
      </c>
      <c r="G10" s="4" t="s">
        <v>7</v>
      </c>
      <c r="I10" s="4" t="s">
        <v>3</v>
      </c>
      <c r="J10" s="4" t="s">
        <v>4</v>
      </c>
      <c r="K10" s="4" t="s">
        <v>5</v>
      </c>
      <c r="M10" s="4" t="s">
        <v>3</v>
      </c>
      <c r="N10" s="4" t="s">
        <v>4</v>
      </c>
      <c r="O10" s="4" t="s">
        <v>14</v>
      </c>
      <c r="Q10" s="4" t="s">
        <v>6</v>
      </c>
      <c r="R10" s="4" t="s">
        <v>7</v>
      </c>
      <c r="T10" s="4" t="s">
        <v>6</v>
      </c>
      <c r="U10" s="4" t="s">
        <v>7</v>
      </c>
      <c r="W10" s="4" t="s">
        <v>6</v>
      </c>
      <c r="X10" s="4" t="s">
        <v>7</v>
      </c>
      <c r="Y10" s="4" t="s">
        <v>19</v>
      </c>
    </row>
    <row r="11" spans="1:25" x14ac:dyDescent="0.25">
      <c r="A11" t="s">
        <v>11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N11" s="2"/>
      <c r="O11" s="3"/>
      <c r="T11" s="3"/>
      <c r="U11" s="3"/>
    </row>
    <row r="12" spans="1:25" x14ac:dyDescent="0.25">
      <c r="A12" t="s">
        <v>0</v>
      </c>
      <c r="B12" s="9">
        <v>0.15</v>
      </c>
      <c r="C12" s="9">
        <v>0.05</v>
      </c>
      <c r="D12" s="7">
        <f t="shared" ref="D12:D14" si="0">0.5*(B12+C12)</f>
        <v>0.1</v>
      </c>
      <c r="E12" s="3"/>
      <c r="F12" s="9">
        <v>0.04</v>
      </c>
      <c r="G12" s="9">
        <v>0.06</v>
      </c>
      <c r="H12" s="3"/>
      <c r="I12" s="7">
        <f t="shared" ref="I12:J14" si="1">(1+I11)*(1+B12)-1</f>
        <v>0.14999999999999991</v>
      </c>
      <c r="J12" s="7">
        <f t="shared" si="1"/>
        <v>5.0000000000000044E-2</v>
      </c>
      <c r="K12" s="8">
        <f t="shared" ref="K12:K13" si="2">I12-J12</f>
        <v>9.9999999999999867E-2</v>
      </c>
      <c r="L12" s="3"/>
      <c r="M12" s="7">
        <f>I11</f>
        <v>0</v>
      </c>
      <c r="N12" s="7">
        <f>J11</f>
        <v>0</v>
      </c>
      <c r="O12" s="7">
        <f>AVERAGE(M12:N12)</f>
        <v>0</v>
      </c>
      <c r="Q12" s="7">
        <f>SUM(T$11:T11)</f>
        <v>0</v>
      </c>
      <c r="R12" s="7">
        <f>SUM(U$11:U11)</f>
        <v>0</v>
      </c>
      <c r="T12" s="7">
        <f t="shared" ref="T12:U14" si="3">F12*(1+$O12)+$D12*Q12</f>
        <v>0.04</v>
      </c>
      <c r="U12" s="7">
        <f t="shared" si="3"/>
        <v>0.06</v>
      </c>
      <c r="W12" s="14">
        <f t="shared" ref="W12:X14" si="4">T12+W11</f>
        <v>0.04</v>
      </c>
      <c r="X12" s="14">
        <f t="shared" si="4"/>
        <v>0.06</v>
      </c>
      <c r="Y12" s="15">
        <f>+W12+X12</f>
        <v>0.1</v>
      </c>
    </row>
    <row r="13" spans="1:25" x14ac:dyDescent="0.25">
      <c r="A13" t="s">
        <v>1</v>
      </c>
      <c r="B13" s="9">
        <v>0.22</v>
      </c>
      <c r="C13" s="9">
        <v>0.1</v>
      </c>
      <c r="D13" s="7">
        <f t="shared" si="0"/>
        <v>0.16</v>
      </c>
      <c r="E13" s="3"/>
      <c r="F13" s="9">
        <v>0.03</v>
      </c>
      <c r="G13" s="9">
        <v>0.09</v>
      </c>
      <c r="H13" s="3"/>
      <c r="I13" s="7">
        <f t="shared" si="1"/>
        <v>0.4029999999999998</v>
      </c>
      <c r="J13" s="7">
        <f t="shared" si="1"/>
        <v>0.15500000000000025</v>
      </c>
      <c r="K13" s="8">
        <f t="shared" si="2"/>
        <v>0.24799999999999955</v>
      </c>
      <c r="L13" s="3"/>
      <c r="M13" s="7">
        <f t="shared" ref="M13:N15" si="5">I12</f>
        <v>0.14999999999999991</v>
      </c>
      <c r="N13" s="7">
        <f t="shared" si="5"/>
        <v>5.0000000000000044E-2</v>
      </c>
      <c r="O13" s="7">
        <f t="shared" ref="O13" si="6">AVERAGE(M13:N13)</f>
        <v>9.9999999999999978E-2</v>
      </c>
      <c r="Q13" s="7">
        <f>SUM(T$11:T12)</f>
        <v>0.04</v>
      </c>
      <c r="R13" s="7">
        <f>SUM(U$11:U12)</f>
        <v>0.06</v>
      </c>
      <c r="T13" s="7">
        <f t="shared" si="3"/>
        <v>3.9400000000000004E-2</v>
      </c>
      <c r="U13" s="7">
        <f t="shared" si="3"/>
        <v>0.1086</v>
      </c>
      <c r="W13" s="14">
        <f t="shared" si="4"/>
        <v>7.9399999999999998E-2</v>
      </c>
      <c r="X13" s="14">
        <f t="shared" si="4"/>
        <v>0.1686</v>
      </c>
      <c r="Y13" s="15">
        <f t="shared" ref="Y13" si="7">+W13+X13</f>
        <v>0.248</v>
      </c>
    </row>
    <row r="14" spans="1:25" x14ac:dyDescent="0.25">
      <c r="A14" t="s">
        <v>2</v>
      </c>
      <c r="B14" s="9">
        <v>-0.05</v>
      </c>
      <c r="C14" s="9">
        <v>0</v>
      </c>
      <c r="D14" s="7">
        <f t="shared" si="0"/>
        <v>-2.5000000000000001E-2</v>
      </c>
      <c r="E14" s="3"/>
      <c r="F14" s="9">
        <v>0.01</v>
      </c>
      <c r="G14" s="9">
        <v>-0.06</v>
      </c>
      <c r="H14" s="3"/>
      <c r="I14" s="7">
        <f t="shared" si="1"/>
        <v>0.33284999999999965</v>
      </c>
      <c r="J14" s="7">
        <f t="shared" si="1"/>
        <v>0.15500000000000025</v>
      </c>
      <c r="K14" s="13">
        <f>I14-J14</f>
        <v>0.1778499999999994</v>
      </c>
      <c r="L14" s="3"/>
      <c r="M14" s="7">
        <f t="shared" si="5"/>
        <v>0.4029999999999998</v>
      </c>
      <c r="N14" s="7">
        <f t="shared" si="5"/>
        <v>0.15500000000000025</v>
      </c>
      <c r="O14" s="7">
        <f>AVERAGE(M14:N14)</f>
        <v>0.27900000000000003</v>
      </c>
      <c r="Q14" s="7">
        <f>SUM(T$11:T13)</f>
        <v>7.9399999999999998E-2</v>
      </c>
      <c r="R14" s="7">
        <f>SUM(U$11:U13)</f>
        <v>0.1686</v>
      </c>
      <c r="T14" s="7">
        <f t="shared" si="3"/>
        <v>1.0804999999999999E-2</v>
      </c>
      <c r="U14" s="7">
        <f t="shared" si="3"/>
        <v>-8.0954999999999985E-2</v>
      </c>
      <c r="W14" s="20">
        <f t="shared" si="4"/>
        <v>9.0204999999999994E-2</v>
      </c>
      <c r="X14" s="20">
        <f>U14+X13</f>
        <v>8.7645000000000015E-2</v>
      </c>
      <c r="Y14" s="19">
        <f>+W14+X14</f>
        <v>0.17785000000000001</v>
      </c>
    </row>
    <row r="15" spans="1:25" x14ac:dyDescent="0.25">
      <c r="F15" s="4"/>
      <c r="G15" s="4"/>
      <c r="M15" s="7">
        <f t="shared" si="5"/>
        <v>0.33284999999999965</v>
      </c>
      <c r="N15" s="7">
        <f t="shared" si="5"/>
        <v>0.15500000000000025</v>
      </c>
      <c r="O15" s="7">
        <f>AVERAGE(M15:N15)</f>
        <v>0.24392499999999995</v>
      </c>
      <c r="W15" s="16"/>
      <c r="X15" s="16"/>
      <c r="Y15" s="16"/>
    </row>
    <row r="16" spans="1:25" x14ac:dyDescent="0.25">
      <c r="W16" s="16"/>
      <c r="X16" s="16"/>
      <c r="Y16" s="16"/>
    </row>
    <row r="17" spans="2:25" x14ac:dyDescent="0.25">
      <c r="F17" s="5"/>
      <c r="G17" s="5"/>
      <c r="W17" s="16"/>
      <c r="X17" s="16"/>
      <c r="Y17" s="16"/>
    </row>
    <row r="18" spans="2:25" x14ac:dyDescent="0.25">
      <c r="F18" s="5"/>
      <c r="G18" s="5"/>
      <c r="W18" s="16"/>
      <c r="X18" s="16"/>
      <c r="Y18" s="16"/>
    </row>
    <row r="19" spans="2:25" x14ac:dyDescent="0.25">
      <c r="F19" s="5"/>
      <c r="G19" s="5"/>
      <c r="K19" s="11"/>
      <c r="W19" s="16"/>
      <c r="X19" s="16"/>
      <c r="Y19" s="16"/>
    </row>
    <row r="20" spans="2:25" x14ac:dyDescent="0.25">
      <c r="G20" t="s">
        <v>21</v>
      </c>
      <c r="I20" s="10">
        <f>(1+I14)^(1/3)-1</f>
        <v>0.10050940593285862</v>
      </c>
      <c r="J20" s="10">
        <f>(1+J14)^(1/3)-1</f>
        <v>4.9205748562267893E-2</v>
      </c>
      <c r="K20" s="10">
        <f>I20-J20</f>
        <v>5.1303657370590727E-2</v>
      </c>
      <c r="W20" s="17">
        <f>W14*$K$22</f>
        <v>2.6021065016104312E-2</v>
      </c>
      <c r="X20" s="17">
        <f t="shared" ref="X20:Y20" si="8">X14*$K$22</f>
        <v>2.5282592354486592E-2</v>
      </c>
      <c r="Y20" s="17">
        <f t="shared" si="8"/>
        <v>5.1303657370590908E-2</v>
      </c>
    </row>
    <row r="21" spans="2:25" x14ac:dyDescent="0.25">
      <c r="W21" s="16"/>
      <c r="X21" s="16"/>
      <c r="Y21" s="16"/>
    </row>
    <row r="22" spans="2:25" x14ac:dyDescent="0.25">
      <c r="I22" s="4" t="s">
        <v>22</v>
      </c>
      <c r="K22" s="10">
        <f>K20/K14</f>
        <v>0.28846588344442453</v>
      </c>
      <c r="W22" s="16"/>
      <c r="X22" s="16"/>
      <c r="Y22" s="16"/>
    </row>
    <row r="23" spans="2:25" x14ac:dyDescent="0.25">
      <c r="W23" s="16"/>
      <c r="X23" s="16"/>
      <c r="Y23" s="16"/>
    </row>
    <row r="24" spans="2:25" x14ac:dyDescent="0.25">
      <c r="W24" s="16"/>
      <c r="X24" s="16"/>
      <c r="Y24" s="16"/>
    </row>
    <row r="25" spans="2:25" x14ac:dyDescent="0.25">
      <c r="W25" s="16"/>
      <c r="X25" s="16"/>
      <c r="Y25" s="16"/>
    </row>
    <row r="26" spans="2:25" x14ac:dyDescent="0.25">
      <c r="W26" s="16"/>
      <c r="X26" s="16"/>
      <c r="Y26" s="16"/>
    </row>
    <row r="27" spans="2:25" x14ac:dyDescent="0.25">
      <c r="W27" s="16"/>
      <c r="X27" s="16"/>
      <c r="Y27" s="16"/>
    </row>
    <row r="28" spans="2:25" x14ac:dyDescent="0.25">
      <c r="W28" s="16"/>
      <c r="X28" s="16"/>
      <c r="Y28" s="16"/>
    </row>
    <row r="29" spans="2:25" x14ac:dyDescent="0.25">
      <c r="W29" s="16"/>
      <c r="X29" s="16"/>
      <c r="Y29" s="16"/>
    </row>
    <row r="30" spans="2:25" x14ac:dyDescent="0.25">
      <c r="F30" s="28"/>
      <c r="G30" s="28"/>
      <c r="Q30" s="28"/>
      <c r="R30" s="28"/>
      <c r="T30" s="28"/>
      <c r="U30" s="28"/>
      <c r="W30" s="16"/>
      <c r="X30" s="16"/>
      <c r="Y30" s="16"/>
    </row>
    <row r="31" spans="2:25" s="6" customFormat="1" ht="32.25" customHeight="1" x14ac:dyDescent="0.25">
      <c r="B31" s="25" t="s">
        <v>12</v>
      </c>
      <c r="C31" s="25"/>
      <c r="D31" s="25"/>
      <c r="F31" s="25" t="s">
        <v>9</v>
      </c>
      <c r="G31" s="25"/>
      <c r="I31" s="25" t="s">
        <v>8</v>
      </c>
      <c r="J31" s="25"/>
      <c r="K31" s="25"/>
      <c r="M31" s="25" t="s">
        <v>13</v>
      </c>
      <c r="N31" s="25"/>
      <c r="O31" s="25"/>
      <c r="Q31" s="25" t="s">
        <v>15</v>
      </c>
      <c r="R31" s="25"/>
      <c r="T31" s="25" t="s">
        <v>10</v>
      </c>
      <c r="U31" s="25"/>
      <c r="W31" s="29" t="s">
        <v>18</v>
      </c>
      <c r="X31" s="29"/>
      <c r="Y31" s="29"/>
    </row>
    <row r="32" spans="2:25" x14ac:dyDescent="0.25">
      <c r="B32" s="4" t="s">
        <v>3</v>
      </c>
      <c r="C32" s="4" t="s">
        <v>4</v>
      </c>
      <c r="D32" s="4" t="s">
        <v>14</v>
      </c>
      <c r="F32" s="4" t="s">
        <v>6</v>
      </c>
      <c r="G32" s="4" t="s">
        <v>7</v>
      </c>
      <c r="I32" s="4" t="s">
        <v>3</v>
      </c>
      <c r="J32" s="4" t="s">
        <v>4</v>
      </c>
      <c r="K32" s="4" t="s">
        <v>5</v>
      </c>
      <c r="M32" s="4" t="s">
        <v>3</v>
      </c>
      <c r="N32" s="4" t="s">
        <v>4</v>
      </c>
      <c r="O32" s="4" t="s">
        <v>14</v>
      </c>
      <c r="Q32" s="4" t="s">
        <v>6</v>
      </c>
      <c r="R32" s="4" t="s">
        <v>7</v>
      </c>
      <c r="T32" s="4" t="s">
        <v>6</v>
      </c>
      <c r="U32" s="4" t="s">
        <v>7</v>
      </c>
      <c r="W32" s="18" t="s">
        <v>6</v>
      </c>
      <c r="X32" s="18" t="s">
        <v>7</v>
      </c>
      <c r="Y32" s="18" t="s">
        <v>19</v>
      </c>
    </row>
    <row r="33" spans="1:25" x14ac:dyDescent="0.25">
      <c r="A33" t="s">
        <v>11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N33" s="2"/>
      <c r="O33" s="3"/>
      <c r="T33" s="3"/>
      <c r="U33" s="3"/>
      <c r="W33" s="16"/>
      <c r="X33" s="16"/>
      <c r="Y33" s="16"/>
    </row>
    <row r="34" spans="1:25" x14ac:dyDescent="0.25">
      <c r="A34" t="s">
        <v>0</v>
      </c>
      <c r="B34" s="9">
        <f>I20</f>
        <v>0.10050940593285862</v>
      </c>
      <c r="C34" s="9">
        <f>J20</f>
        <v>4.9205748562267893E-2</v>
      </c>
      <c r="D34" s="7">
        <f t="shared" ref="D34:D36" si="9">0.5*(B34+C34)</f>
        <v>7.4857577247563256E-2</v>
      </c>
      <c r="E34" s="3"/>
      <c r="F34" s="9">
        <f>W20</f>
        <v>2.6021065016104312E-2</v>
      </c>
      <c r="G34" s="9">
        <f>X20</f>
        <v>2.5282592354486592E-2</v>
      </c>
      <c r="H34" s="3"/>
      <c r="I34" s="7">
        <f t="shared" ref="I34:I36" si="10">(1+I33)*(1+B34)-1</f>
        <v>0.10050940593285862</v>
      </c>
      <c r="J34" s="7">
        <f t="shared" ref="J34:J36" si="11">(1+J33)*(1+C34)-1</f>
        <v>4.9205748562267893E-2</v>
      </c>
      <c r="K34" s="8">
        <f t="shared" ref="K34:K35" si="12">I34-J34</f>
        <v>5.1303657370590727E-2</v>
      </c>
      <c r="L34" s="3"/>
      <c r="M34" s="7">
        <f>I33</f>
        <v>0</v>
      </c>
      <c r="N34" s="7">
        <f>J33</f>
        <v>0</v>
      </c>
      <c r="O34" s="7">
        <f>AVERAGE(M34:N34)</f>
        <v>0</v>
      </c>
      <c r="Q34" s="7">
        <f>SUM(T$33:T33)</f>
        <v>0</v>
      </c>
      <c r="R34" s="7">
        <f>SUM(U$33:U33)</f>
        <v>0</v>
      </c>
      <c r="T34" s="7">
        <f t="shared" ref="T34:T36" si="13">F34*(1+$O34)+$D34*Q34</f>
        <v>2.6021065016104312E-2</v>
      </c>
      <c r="U34" s="7">
        <f>G34*(1+$O34)+$D34*R34</f>
        <v>2.5282592354486592E-2</v>
      </c>
      <c r="W34" s="14">
        <f>T34+W33</f>
        <v>2.6021065016104312E-2</v>
      </c>
      <c r="X34" s="14">
        <f>U34+X33</f>
        <v>2.5282592354486592E-2</v>
      </c>
      <c r="Y34" s="15">
        <f>+W34+X34</f>
        <v>5.1303657370590908E-2</v>
      </c>
    </row>
    <row r="35" spans="1:25" x14ac:dyDescent="0.25">
      <c r="A35" t="s">
        <v>1</v>
      </c>
      <c r="B35" s="9">
        <f>I20</f>
        <v>0.10050940593285862</v>
      </c>
      <c r="C35" s="9">
        <f>J20</f>
        <v>4.9205748562267893E-2</v>
      </c>
      <c r="D35" s="7">
        <f t="shared" si="9"/>
        <v>7.4857577247563256E-2</v>
      </c>
      <c r="E35" s="3"/>
      <c r="F35" s="9">
        <f>W20</f>
        <v>2.6021065016104312E-2</v>
      </c>
      <c r="G35" s="9">
        <f>X20</f>
        <v>2.5282592354486592E-2</v>
      </c>
      <c r="H35" s="3"/>
      <c r="I35" s="7">
        <f t="shared" si="10"/>
        <v>0.2111209525466935</v>
      </c>
      <c r="J35" s="7">
        <f t="shared" si="11"/>
        <v>0.1008327028161089</v>
      </c>
      <c r="K35" s="8">
        <f t="shared" si="12"/>
        <v>0.1102882497305846</v>
      </c>
      <c r="L35" s="3"/>
      <c r="M35" s="7">
        <f t="shared" ref="M35:M37" si="14">I34</f>
        <v>0.10050940593285862</v>
      </c>
      <c r="N35" s="7">
        <f t="shared" ref="N35:N37" si="15">J34</f>
        <v>4.9205748562267893E-2</v>
      </c>
      <c r="O35" s="7">
        <f t="shared" ref="O35" si="16">AVERAGE(M35:N35)</f>
        <v>7.4857577247563256E-2</v>
      </c>
      <c r="Q35" s="7">
        <f>SUM(T$33:T34)</f>
        <v>2.6021065016104312E-2</v>
      </c>
      <c r="R35" s="7">
        <f>SUM(U$33:U34)</f>
        <v>2.5282592354486592E-2</v>
      </c>
      <c r="T35" s="7">
        <f t="shared" si="13"/>
        <v>2.99168127851181E-2</v>
      </c>
      <c r="U35" s="7">
        <f t="shared" ref="U35:U36" si="17">G35*(1+$O35)+$D35*R35</f>
        <v>2.9067779574875857E-2</v>
      </c>
      <c r="W35" s="14">
        <f t="shared" ref="W35:W36" si="18">T35+W34</f>
        <v>5.5937877801222412E-2</v>
      </c>
      <c r="X35" s="14">
        <f t="shared" ref="X35" si="19">U35+X34</f>
        <v>5.435037192936245E-2</v>
      </c>
      <c r="Y35" s="15">
        <f t="shared" ref="Y35" si="20">+W35+X35</f>
        <v>0.11028824973058486</v>
      </c>
    </row>
    <row r="36" spans="1:25" x14ac:dyDescent="0.25">
      <c r="A36" t="s">
        <v>2</v>
      </c>
      <c r="B36" s="9">
        <f>I20</f>
        <v>0.10050940593285862</v>
      </c>
      <c r="C36" s="9">
        <f>J20</f>
        <v>4.9205748562267893E-2</v>
      </c>
      <c r="D36" s="7">
        <f t="shared" si="9"/>
        <v>7.4857577247563256E-2</v>
      </c>
      <c r="E36" s="3"/>
      <c r="F36" s="9">
        <f>W20</f>
        <v>2.6021065016104312E-2</v>
      </c>
      <c r="G36" s="9">
        <f>X20</f>
        <v>2.5282592354486592E-2</v>
      </c>
      <c r="H36" s="3"/>
      <c r="I36" s="7">
        <f t="shared" si="10"/>
        <v>0.33284999999999942</v>
      </c>
      <c r="J36" s="7">
        <f t="shared" si="11"/>
        <v>0.15500000000000003</v>
      </c>
      <c r="K36" s="13">
        <f>I36-J36</f>
        <v>0.1778499999999994</v>
      </c>
      <c r="L36" s="3"/>
      <c r="M36" s="7">
        <f t="shared" si="14"/>
        <v>0.2111209525466935</v>
      </c>
      <c r="N36" s="7">
        <f t="shared" si="15"/>
        <v>0.1008327028161089</v>
      </c>
      <c r="O36" s="7">
        <f>AVERAGE(M36:N36)</f>
        <v>0.1559768276814012</v>
      </c>
      <c r="Q36" s="7">
        <f>SUM(T$33:T35)</f>
        <v>5.5937877801222412E-2</v>
      </c>
      <c r="R36" s="7">
        <f>SUM(U$33:U35)</f>
        <v>5.435037192936245E-2</v>
      </c>
      <c r="T36" s="7">
        <f t="shared" si="13"/>
        <v>3.4267122198777505E-2</v>
      </c>
      <c r="U36" s="7">
        <f t="shared" si="17"/>
        <v>3.3294628070637496E-2</v>
      </c>
      <c r="W36" s="20">
        <f t="shared" si="18"/>
        <v>9.0204999999999924E-2</v>
      </c>
      <c r="X36" s="20">
        <f>U36+X35</f>
        <v>8.7644999999999945E-2</v>
      </c>
      <c r="Y36" s="19">
        <f>+W36+X36</f>
        <v>0.17784999999999987</v>
      </c>
    </row>
    <row r="37" spans="1:25" x14ac:dyDescent="0.25">
      <c r="F37" s="4"/>
      <c r="G37" s="4"/>
      <c r="M37" s="7">
        <f t="shared" si="14"/>
        <v>0.33284999999999942</v>
      </c>
      <c r="N37" s="7">
        <f t="shared" si="15"/>
        <v>0.15500000000000003</v>
      </c>
      <c r="O37" s="7">
        <f>AVERAGE(M37:N37)</f>
        <v>0.24392499999999973</v>
      </c>
    </row>
    <row r="41" spans="1:25" x14ac:dyDescent="0.25">
      <c r="W41" s="12"/>
    </row>
  </sheetData>
  <mergeCells count="23">
    <mergeCell ref="W31:Y31"/>
    <mergeCell ref="W9:Y9"/>
    <mergeCell ref="F30:G30"/>
    <mergeCell ref="Q30:R30"/>
    <mergeCell ref="T30:U30"/>
    <mergeCell ref="T31:U31"/>
    <mergeCell ref="T9:U9"/>
    <mergeCell ref="B31:D31"/>
    <mergeCell ref="F31:G31"/>
    <mergeCell ref="I31:K31"/>
    <mergeCell ref="M31:O31"/>
    <mergeCell ref="Q31:R31"/>
    <mergeCell ref="B9:D9"/>
    <mergeCell ref="F9:G9"/>
    <mergeCell ref="I9:K9"/>
    <mergeCell ref="M9:O9"/>
    <mergeCell ref="Q9:R9"/>
    <mergeCell ref="T8:U8"/>
    <mergeCell ref="B3:D3"/>
    <mergeCell ref="B4:D4"/>
    <mergeCell ref="B5:D5"/>
    <mergeCell ref="F8:G8"/>
    <mergeCell ref="Q8:R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Linking</vt:lpstr>
      <vt:lpstr>Annualizing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Frongello</dc:creator>
  <cp:lastModifiedBy>Andrew</cp:lastModifiedBy>
  <dcterms:created xsi:type="dcterms:W3CDTF">2016-08-31T12:05:06Z</dcterms:created>
  <dcterms:modified xsi:type="dcterms:W3CDTF">2016-09-28T19:55:15Z</dcterms:modified>
</cp:coreProperties>
</file>